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9 месяцев 2021 года\"/>
    </mc:Choice>
  </mc:AlternateContent>
  <bookViews>
    <workbookView xWindow="-135" yWindow="45" windowWidth="11160" windowHeight="9480"/>
  </bookViews>
  <sheets>
    <sheet name="3.10" sheetId="2" r:id="rId1"/>
  </sheets>
  <calcPr calcId="162913" iterate="1"/>
</workbook>
</file>

<file path=xl/calcChain.xml><?xml version="1.0" encoding="utf-8"?>
<calcChain xmlns="http://schemas.openxmlformats.org/spreadsheetml/2006/main">
  <c r="D5" i="2" l="1"/>
  <c r="H11" i="2" l="1"/>
  <c r="D6" i="2" l="1"/>
  <c r="C6" i="2" l="1"/>
  <c r="I26" i="2"/>
  <c r="G6" i="2" l="1"/>
  <c r="F6" i="2"/>
  <c r="H15" i="2"/>
  <c r="I15" i="2"/>
  <c r="J15" i="2"/>
  <c r="E15" i="2"/>
  <c r="J22" i="2" l="1"/>
  <c r="E22" i="2"/>
  <c r="J25" i="2" l="1"/>
  <c r="J27" i="2"/>
  <c r="J14" i="2"/>
  <c r="J10" i="2"/>
  <c r="E27" i="2"/>
  <c r="J23" i="2" l="1"/>
  <c r="J17" i="2"/>
  <c r="I17" i="2"/>
  <c r="H17" i="2"/>
  <c r="E17" i="2"/>
  <c r="I8" i="2"/>
  <c r="G20" i="2"/>
  <c r="G19" i="2" s="1"/>
  <c r="F20" i="2"/>
  <c r="F19" i="2" s="1"/>
  <c r="D20" i="2"/>
  <c r="D19" i="2" s="1"/>
  <c r="C20" i="2"/>
  <c r="C19" i="2" s="1"/>
  <c r="I22" i="2"/>
  <c r="J29" i="2"/>
  <c r="I28" i="2"/>
  <c r="I29" i="2"/>
  <c r="F5" i="2" l="1"/>
  <c r="E19" i="2"/>
  <c r="E20" i="2"/>
  <c r="G5" i="2"/>
  <c r="H6" i="2"/>
  <c r="J6" i="2"/>
  <c r="I6" i="2"/>
  <c r="E6" i="2"/>
  <c r="J12" i="2" l="1"/>
  <c r="J13" i="2"/>
  <c r="I16" i="2" l="1"/>
  <c r="I14" i="2"/>
  <c r="I13" i="2"/>
  <c r="I11" i="2"/>
  <c r="I10" i="2"/>
  <c r="J8" i="2" l="1"/>
  <c r="J9" i="2"/>
  <c r="J11" i="2"/>
  <c r="J16" i="2"/>
  <c r="J18" i="2"/>
  <c r="H16" i="2"/>
  <c r="H14" i="2"/>
  <c r="H13" i="2"/>
  <c r="H10" i="2"/>
  <c r="E16" i="2"/>
  <c r="E14" i="2"/>
  <c r="E13" i="2"/>
  <c r="E11" i="2"/>
  <c r="E10" i="2"/>
  <c r="H23" i="2"/>
  <c r="H24" i="2"/>
  <c r="H25" i="2"/>
  <c r="H27" i="2"/>
  <c r="H8" i="2"/>
  <c r="H9" i="2"/>
  <c r="H12" i="2"/>
  <c r="H18" i="2"/>
  <c r="E23" i="2"/>
  <c r="E24" i="2"/>
  <c r="E25" i="2"/>
  <c r="E8" i="2"/>
  <c r="E9" i="2"/>
  <c r="E12" i="2"/>
  <c r="E18" i="2"/>
  <c r="I27" i="2"/>
  <c r="I25" i="2"/>
  <c r="J24" i="2"/>
  <c r="I24" i="2"/>
  <c r="I23" i="2"/>
  <c r="I18" i="2"/>
  <c r="I12" i="2"/>
  <c r="I9" i="2"/>
  <c r="J19" i="2" l="1"/>
  <c r="I19" i="2"/>
  <c r="J20" i="2"/>
  <c r="H19" i="2"/>
  <c r="H20" i="2"/>
  <c r="I20" i="2"/>
  <c r="C5" i="2"/>
  <c r="J5" i="2" l="1"/>
  <c r="I5" i="2"/>
  <c r="H5" i="2"/>
  <c r="E5" i="2"/>
</calcChain>
</file>

<file path=xl/comments1.xml><?xml version="1.0" encoding="utf-8"?>
<comments xmlns="http://schemas.openxmlformats.org/spreadsheetml/2006/main">
  <authors>
    <author>Стогова Анна Николаевна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Стогова Анна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на 30.09.2021 консолид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Стогова Анна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консолид</t>
        </r>
      </text>
    </comment>
  </commentList>
</comments>
</file>

<file path=xl/sharedStrings.xml><?xml version="1.0" encoding="utf-8"?>
<sst xmlns="http://schemas.openxmlformats.org/spreadsheetml/2006/main" count="41" uniqueCount="34">
  <si>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</si>
  <si>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</si>
  <si>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</si>
  <si>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</si>
  <si>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</si>
  <si>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</si>
  <si>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</si>
  <si>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</si>
  <si>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</si>
  <si>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</si>
  <si>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</si>
  <si>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</si>
  <si>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</si>
  <si>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</si>
  <si>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</si>
  <si>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</si>
  <si>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</si>
  <si>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</si>
  <si>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</si>
  <si>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</si>
  <si>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</si>
  <si>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</si>
  <si>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</si>
  <si>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</si>
  <si>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</si>
  <si>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</si>
  <si>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</si>
  <si>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</si>
  <si>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2020 год</t>
  </si>
  <si>
    <t>Транспортный налог</t>
  </si>
  <si>
    <t>2021 год</t>
  </si>
  <si>
    <t>Безвозмездные поступления от государственных (муниципальных) организаций</t>
  </si>
  <si>
    <t>Анализ исполнения консолидированного бюджета Нижневартовского района по доходам в разрезе видов доходов за 9 месяцев 2021 г. в сравнении с 9 месяцев 2020 г., тыс. рублей</t>
  </si>
  <si>
    <t>Исполнение за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</si>
</sst>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1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O29" sqref="O29"/>
    </sheetView>
  </sheetViews>
  <sheetFormatPr defaultColWidth="9.140625" defaultRowHeight="15" x14ac:dyDescent="0.25"/>
  <cols>
    <col min="1" max="1" width="0" style="1" hidden="1" customWidth="1"/>
    <col min="2" max="2" width="51.5703125" style="1" customWidth="1"/>
    <col min="3" max="3" width="15.7109375" style="28" customWidth="1"/>
    <col min="4" max="4" width="13.28515625" style="28" customWidth="1"/>
    <col min="5" max="5" width="13.140625" style="1" customWidth="1"/>
    <col min="6" max="6" width="15.85546875" style="28" customWidth="1"/>
    <col min="7" max="7" width="13.42578125" style="28" customWidth="1"/>
    <col min="8" max="8" width="13.28515625" style="1" customWidth="1"/>
    <col min="9" max="9" width="12.42578125" style="8" customWidth="1"/>
    <col min="10" max="10" width="10.28515625" style="8" customWidth="1"/>
    <col min="11" max="16384" width="9.140625" style="1"/>
  </cols>
  <sheetData>
    <row r="1" spans="1:10" s="28" customFormat="1" ht="49.5" customHeight="1" x14ac:dyDescent="0.25">
      <c r="A1" s="29"/>
      <c r="B1" s="35" t="s">
        <v>32</v>
      </c>
      <c r="C1" s="35"/>
      <c r="D1" s="35"/>
      <c r="E1" s="35"/>
      <c r="F1" s="35"/>
      <c r="G1" s="35"/>
      <c r="H1" s="35"/>
      <c r="I1" s="35"/>
      <c r="J1" s="35"/>
    </row>
    <row r="2" spans="1:10" ht="24" customHeight="1" x14ac:dyDescent="0.25">
      <c r="B2" s="37" t="s">
        <v>0</v>
      </c>
      <c r="C2" s="36" t="s">
        <v>28</v>
      </c>
      <c r="D2" s="36"/>
      <c r="E2" s="36"/>
      <c r="F2" s="39" t="s">
        <v>30</v>
      </c>
      <c r="G2" s="40"/>
      <c r="H2" s="41"/>
      <c r="I2" s="42" t="s">
        <v>21</v>
      </c>
      <c r="J2" s="42" t="s">
        <v>20</v>
      </c>
    </row>
    <row r="3" spans="1:10" ht="54.75" customHeight="1" x14ac:dyDescent="0.25">
      <c r="B3" s="38"/>
      <c r="C3" s="32" t="s">
        <v>18</v>
      </c>
      <c r="D3" s="31" t="s">
        <v>33</v>
      </c>
      <c r="E3" s="2" t="s">
        <v>12</v>
      </c>
      <c r="F3" s="33" t="s">
        <v>18</v>
      </c>
      <c r="G3" s="34" t="s">
        <v>33</v>
      </c>
      <c r="H3" s="2" t="s">
        <v>12</v>
      </c>
      <c r="I3" s="43"/>
      <c r="J3" s="43"/>
    </row>
    <row r="4" spans="1:10" ht="16.5" customHeight="1" x14ac:dyDescent="0.25">
      <c r="B4" s="3">
        <v>1</v>
      </c>
      <c r="C4" s="32">
        <v>2</v>
      </c>
      <c r="D4" s="31">
        <v>3</v>
      </c>
      <c r="E4" s="2">
        <v>4</v>
      </c>
      <c r="F4" s="33">
        <v>5</v>
      </c>
      <c r="G4" s="34">
        <v>6</v>
      </c>
      <c r="H4" s="2">
        <v>7</v>
      </c>
      <c r="I4" s="4">
        <v>8</v>
      </c>
      <c r="J4" s="4">
        <v>9</v>
      </c>
    </row>
    <row r="5" spans="1:10" x14ac:dyDescent="0.25">
      <c r="B5" s="5" t="s">
        <v>1</v>
      </c>
      <c r="C5" s="6">
        <f>C6+C19</f>
        <v>4643122.3430000003</v>
      </c>
      <c r="D5" s="6">
        <f>D6+D19-0.1</f>
        <v>3618079.7719999994</v>
      </c>
      <c r="E5" s="7">
        <f>D5/C5*100</f>
        <v>77.923421024101131</v>
      </c>
      <c r="F5" s="6">
        <f>F6+F19</f>
        <v>4734362.3900000006</v>
      </c>
      <c r="G5" s="6">
        <f>G6+G19</f>
        <v>3747062.4479999999</v>
      </c>
      <c r="H5" s="7">
        <f>G5/F5*100</f>
        <v>79.146084294573811</v>
      </c>
      <c r="I5" s="6">
        <f>G5-D5</f>
        <v>128982.67600000044</v>
      </c>
      <c r="J5" s="6">
        <f>G5/D5*100</f>
        <v>103.56494837394648</v>
      </c>
    </row>
    <row r="6" spans="1:10" s="8" customFormat="1" x14ac:dyDescent="0.25">
      <c r="B6" s="9" t="s">
        <v>7</v>
      </c>
      <c r="C6" s="6">
        <f>C8+C9+C10+C11+C12+C13+C14+C16+C17+C18+C15</f>
        <v>2518222.9750000001</v>
      </c>
      <c r="D6" s="6">
        <f>D8+D9+D10+D11+D12+D13+D14+D16+D17+D18+D15</f>
        <v>2031139.1439999999</v>
      </c>
      <c r="E6" s="6">
        <f t="shared" ref="E6:E22" si="0">D6/C6*100</f>
        <v>80.657636919542426</v>
      </c>
      <c r="F6" s="6">
        <f>F8+F9+F10+F11+F12+F13+F14+F16+F18+F17+F15</f>
        <v>2509445.2000000002</v>
      </c>
      <c r="G6" s="6">
        <f>G8+G9+G10+G11+G12+G13+G14+G16+G18+G17+G15</f>
        <v>2222519.8339999998</v>
      </c>
      <c r="H6" s="6">
        <f t="shared" ref="H6:H20" si="1">G6/F6*100</f>
        <v>88.566183234445589</v>
      </c>
      <c r="I6" s="6">
        <f t="shared" ref="I6:I19" si="2">G6-D6</f>
        <v>191380.68999999994</v>
      </c>
      <c r="J6" s="6">
        <f t="shared" ref="J6:J12" si="3">G6/D6*100</f>
        <v>109.42233281089284</v>
      </c>
    </row>
    <row r="7" spans="1:10" s="8" customFormat="1" x14ac:dyDescent="0.25">
      <c r="B7" s="10" t="s">
        <v>2</v>
      </c>
      <c r="C7" s="11"/>
      <c r="D7" s="12"/>
      <c r="E7" s="12"/>
      <c r="F7" s="12"/>
      <c r="G7" s="12"/>
      <c r="H7" s="12"/>
      <c r="I7" s="12"/>
      <c r="J7" s="12"/>
    </row>
    <row r="8" spans="1:10" s="8" customFormat="1" x14ac:dyDescent="0.25">
      <c r="B8" s="10" t="s">
        <v>3</v>
      </c>
      <c r="C8" s="12">
        <v>1605928</v>
      </c>
      <c r="D8" s="12">
        <v>1264530.294</v>
      </c>
      <c r="E8" s="12">
        <f t="shared" si="0"/>
        <v>78.741406464050684</v>
      </c>
      <c r="F8" s="12">
        <v>1601129</v>
      </c>
      <c r="G8" s="12">
        <v>1286615.4779999999</v>
      </c>
      <c r="H8" s="12">
        <f t="shared" si="1"/>
        <v>80.356765632250742</v>
      </c>
      <c r="I8" s="12">
        <f t="shared" si="2"/>
        <v>22085.183999999892</v>
      </c>
      <c r="J8" s="12">
        <f t="shared" si="3"/>
        <v>101.74651284392242</v>
      </c>
    </row>
    <row r="9" spans="1:10" s="8" customFormat="1" ht="27" customHeight="1" x14ac:dyDescent="0.25">
      <c r="B9" s="13" t="s">
        <v>5</v>
      </c>
      <c r="C9" s="12">
        <v>27402</v>
      </c>
      <c r="D9" s="12">
        <v>22553.334999999999</v>
      </c>
      <c r="E9" s="12">
        <f t="shared" si="0"/>
        <v>82.305433909933583</v>
      </c>
      <c r="F9" s="12">
        <v>29748</v>
      </c>
      <c r="G9" s="12">
        <v>25396.035</v>
      </c>
      <c r="H9" s="12">
        <f t="shared" si="1"/>
        <v>85.370562726906002</v>
      </c>
      <c r="I9" s="12">
        <f t="shared" si="2"/>
        <v>2842.7000000000007</v>
      </c>
      <c r="J9" s="12">
        <f t="shared" si="3"/>
        <v>112.60434432424296</v>
      </c>
    </row>
    <row r="10" spans="1:10" s="8" customFormat="1" ht="30" x14ac:dyDescent="0.25">
      <c r="B10" s="13" t="s">
        <v>13</v>
      </c>
      <c r="C10" s="12">
        <v>71250</v>
      </c>
      <c r="D10" s="12">
        <v>46500.324999999997</v>
      </c>
      <c r="E10" s="12">
        <f t="shared" si="0"/>
        <v>65.263614035087713</v>
      </c>
      <c r="F10" s="12">
        <v>56142</v>
      </c>
      <c r="G10" s="12">
        <v>51790.646000000001</v>
      </c>
      <c r="H10" s="12">
        <f t="shared" si="1"/>
        <v>92.249378362010617</v>
      </c>
      <c r="I10" s="12">
        <f t="shared" si="2"/>
        <v>5290.3210000000036</v>
      </c>
      <c r="J10" s="12">
        <f t="shared" si="3"/>
        <v>111.37695489225077</v>
      </c>
    </row>
    <row r="11" spans="1:10" s="8" customFormat="1" ht="30" x14ac:dyDescent="0.25">
      <c r="B11" s="13" t="s">
        <v>14</v>
      </c>
      <c r="C11" s="12">
        <v>8000</v>
      </c>
      <c r="D11" s="12">
        <v>4373.2979999999998</v>
      </c>
      <c r="E11" s="12">
        <f t="shared" si="0"/>
        <v>54.666225000000004</v>
      </c>
      <c r="F11" s="12">
        <v>1430</v>
      </c>
      <c r="G11" s="12">
        <v>1789.624</v>
      </c>
      <c r="H11" s="12">
        <f t="shared" si="1"/>
        <v>125.14853146853146</v>
      </c>
      <c r="I11" s="12">
        <f t="shared" si="2"/>
        <v>-2583.674</v>
      </c>
      <c r="J11" s="12">
        <f t="shared" si="3"/>
        <v>40.921611104479958</v>
      </c>
    </row>
    <row r="12" spans="1:10" s="8" customFormat="1" x14ac:dyDescent="0.25">
      <c r="B12" s="10" t="s">
        <v>4</v>
      </c>
      <c r="C12" s="12">
        <v>632</v>
      </c>
      <c r="D12" s="12">
        <v>676.56100000000004</v>
      </c>
      <c r="E12" s="12">
        <f t="shared" si="0"/>
        <v>107.05079113924052</v>
      </c>
      <c r="F12" s="12">
        <v>828</v>
      </c>
      <c r="G12" s="12">
        <v>1071.96</v>
      </c>
      <c r="H12" s="12">
        <f t="shared" si="1"/>
        <v>129.46376811594203</v>
      </c>
      <c r="I12" s="12">
        <f t="shared" si="2"/>
        <v>395.399</v>
      </c>
      <c r="J12" s="12">
        <f t="shared" si="3"/>
        <v>158.44247599255647</v>
      </c>
    </row>
    <row r="13" spans="1:10" s="8" customFormat="1" ht="30" x14ac:dyDescent="0.25">
      <c r="B13" s="13" t="s">
        <v>15</v>
      </c>
      <c r="C13" s="12">
        <v>4640</v>
      </c>
      <c r="D13" s="12">
        <v>2470.6109999999999</v>
      </c>
      <c r="E13" s="12">
        <f t="shared" si="0"/>
        <v>53.245926724137924</v>
      </c>
      <c r="F13" s="12">
        <v>3590</v>
      </c>
      <c r="G13" s="12">
        <v>1134.625</v>
      </c>
      <c r="H13" s="12">
        <f t="shared" si="1"/>
        <v>31.605153203342617</v>
      </c>
      <c r="I13" s="12">
        <f t="shared" si="2"/>
        <v>-1335.9859999999999</v>
      </c>
      <c r="J13" s="12">
        <f t="shared" ref="J13:J15" si="4">G13/D13*100</f>
        <v>45.924874454133011</v>
      </c>
    </row>
    <row r="14" spans="1:10" s="8" customFormat="1" x14ac:dyDescent="0.25">
      <c r="B14" s="13" t="s">
        <v>16</v>
      </c>
      <c r="C14" s="12">
        <v>14361</v>
      </c>
      <c r="D14" s="12">
        <v>3987.7139999999999</v>
      </c>
      <c r="E14" s="12">
        <f t="shared" si="0"/>
        <v>27.767662419051597</v>
      </c>
      <c r="F14" s="12">
        <v>15536</v>
      </c>
      <c r="G14" s="12">
        <v>4324.0559999999996</v>
      </c>
      <c r="H14" s="12">
        <f t="shared" si="1"/>
        <v>27.832492276004118</v>
      </c>
      <c r="I14" s="12">
        <f t="shared" si="2"/>
        <v>336.34199999999964</v>
      </c>
      <c r="J14" s="12">
        <f t="shared" si="4"/>
        <v>108.43445643293374</v>
      </c>
    </row>
    <row r="15" spans="1:10" s="8" customFormat="1" x14ac:dyDescent="0.25">
      <c r="B15" s="13" t="s">
        <v>29</v>
      </c>
      <c r="C15" s="12">
        <v>9090</v>
      </c>
      <c r="D15" s="12">
        <v>4965.402</v>
      </c>
      <c r="E15" s="12">
        <f t="shared" si="0"/>
        <v>54.624884488448842</v>
      </c>
      <c r="F15" s="12">
        <v>9203</v>
      </c>
      <c r="G15" s="12">
        <v>5498.6540000000005</v>
      </c>
      <c r="H15" s="12">
        <f t="shared" si="1"/>
        <v>59.748495055960014</v>
      </c>
      <c r="I15" s="12">
        <f t="shared" si="2"/>
        <v>533.25200000000041</v>
      </c>
      <c r="J15" s="12">
        <f t="shared" si="4"/>
        <v>110.73935202023925</v>
      </c>
    </row>
    <row r="16" spans="1:10" s="8" customFormat="1" x14ac:dyDescent="0.25">
      <c r="B16" s="10" t="s">
        <v>17</v>
      </c>
      <c r="C16" s="12">
        <v>44305.807000000001</v>
      </c>
      <c r="D16" s="12">
        <v>34267.529000000002</v>
      </c>
      <c r="E16" s="12">
        <f t="shared" si="0"/>
        <v>77.343200181411888</v>
      </c>
      <c r="F16" s="12">
        <v>39559</v>
      </c>
      <c r="G16" s="12">
        <v>31195.303</v>
      </c>
      <c r="H16" s="12">
        <f t="shared" si="1"/>
        <v>78.857663237190025</v>
      </c>
      <c r="I16" s="12">
        <f t="shared" si="2"/>
        <v>-3072.2260000000024</v>
      </c>
      <c r="J16" s="12">
        <f t="shared" ref="J16:J22" si="5">G16/D16*100</f>
        <v>91.03458554014793</v>
      </c>
    </row>
    <row r="17" spans="2:10" s="8" customFormat="1" x14ac:dyDescent="0.25">
      <c r="B17" s="10" t="s">
        <v>25</v>
      </c>
      <c r="C17" s="12">
        <v>3560</v>
      </c>
      <c r="D17" s="12">
        <v>2688.875</v>
      </c>
      <c r="E17" s="12">
        <f t="shared" si="0"/>
        <v>75.530196629213492</v>
      </c>
      <c r="F17" s="12">
        <v>3344</v>
      </c>
      <c r="G17" s="12">
        <v>2940.6529999999998</v>
      </c>
      <c r="H17" s="12">
        <f t="shared" si="1"/>
        <v>87.93818779904305</v>
      </c>
      <c r="I17" s="12">
        <f t="shared" si="2"/>
        <v>251.77799999999979</v>
      </c>
      <c r="J17" s="12">
        <f t="shared" si="5"/>
        <v>109.36369299428199</v>
      </c>
    </row>
    <row r="18" spans="2:10" s="8" customFormat="1" x14ac:dyDescent="0.25">
      <c r="B18" s="10" t="s">
        <v>22</v>
      </c>
      <c r="C18" s="12">
        <v>729054.16799999995</v>
      </c>
      <c r="D18" s="12">
        <v>644125.19999999995</v>
      </c>
      <c r="E18" s="12">
        <f t="shared" si="0"/>
        <v>88.350801390658802</v>
      </c>
      <c r="F18" s="12">
        <v>748936.2</v>
      </c>
      <c r="G18" s="12">
        <v>810762.8</v>
      </c>
      <c r="H18" s="12">
        <f t="shared" si="1"/>
        <v>108.25525592166596</v>
      </c>
      <c r="I18" s="12">
        <f t="shared" si="2"/>
        <v>166637.60000000009</v>
      </c>
      <c r="J18" s="12">
        <f t="shared" si="5"/>
        <v>125.87037426885334</v>
      </c>
    </row>
    <row r="19" spans="2:10" x14ac:dyDescent="0.25">
      <c r="B19" s="5" t="s">
        <v>11</v>
      </c>
      <c r="C19" s="6">
        <f>C20+C27+C28+C29+C26</f>
        <v>2124899.3679999998</v>
      </c>
      <c r="D19" s="6">
        <f>D20+D27+D28+D29+D26</f>
        <v>1586940.7279999999</v>
      </c>
      <c r="E19" s="14">
        <f t="shared" si="0"/>
        <v>74.683100381062374</v>
      </c>
      <c r="F19" s="6">
        <f>F20+F27+F28+F29+F26</f>
        <v>2224917.19</v>
      </c>
      <c r="G19" s="6">
        <f>G20+G27+G28+G29+G26</f>
        <v>1524542.6139999998</v>
      </c>
      <c r="H19" s="7">
        <f t="shared" si="1"/>
        <v>68.521319393464694</v>
      </c>
      <c r="I19" s="6">
        <f t="shared" si="2"/>
        <v>-62398.11400000006</v>
      </c>
      <c r="J19" s="6">
        <f t="shared" si="5"/>
        <v>96.068024917437242</v>
      </c>
    </row>
    <row r="20" spans="2:10" ht="30" x14ac:dyDescent="0.25">
      <c r="B20" s="15" t="s">
        <v>6</v>
      </c>
      <c r="C20" s="12">
        <f>C22+C23+C24+C25</f>
        <v>2112530.4819999998</v>
      </c>
      <c r="D20" s="12">
        <f>D22+D23+D24+D25</f>
        <v>1570327.2249999999</v>
      </c>
      <c r="E20" s="12">
        <f t="shared" si="0"/>
        <v>74.333943977618773</v>
      </c>
      <c r="F20" s="12">
        <f>F22+F23+F24+F25</f>
        <v>2220556.946</v>
      </c>
      <c r="G20" s="12">
        <f>G22+G23+G24+G25</f>
        <v>1516777.2069999999</v>
      </c>
      <c r="H20" s="16">
        <f t="shared" si="1"/>
        <v>68.306161196732489</v>
      </c>
      <c r="I20" s="12">
        <f t="shared" ref="I20:I29" si="6">G20-D20</f>
        <v>-53550.017999999924</v>
      </c>
      <c r="J20" s="12">
        <f t="shared" si="5"/>
        <v>96.58988157707067</v>
      </c>
    </row>
    <row r="21" spans="2:10" x14ac:dyDescent="0.25">
      <c r="B21" s="15" t="s">
        <v>2</v>
      </c>
      <c r="C21" s="17"/>
      <c r="D21" s="12"/>
      <c r="E21" s="16"/>
      <c r="F21" s="12"/>
      <c r="G21" s="12"/>
      <c r="H21" s="16"/>
      <c r="I21" s="12"/>
      <c r="J21" s="12"/>
    </row>
    <row r="22" spans="2:10" s="21" customFormat="1" ht="30" x14ac:dyDescent="0.25">
      <c r="B22" s="18" t="s">
        <v>23</v>
      </c>
      <c r="C22" s="19">
        <v>55031.199999999997</v>
      </c>
      <c r="D22" s="19">
        <v>51575.8</v>
      </c>
      <c r="E22" s="16">
        <f t="shared" si="0"/>
        <v>93.721016441582236</v>
      </c>
      <c r="F22" s="19">
        <v>87069.4</v>
      </c>
      <c r="G22" s="19">
        <v>87069.4</v>
      </c>
      <c r="H22" s="20"/>
      <c r="I22" s="19">
        <f t="shared" si="6"/>
        <v>35493.599999999991</v>
      </c>
      <c r="J22" s="12">
        <f t="shared" si="5"/>
        <v>168.81832177106315</v>
      </c>
    </row>
    <row r="23" spans="2:10" ht="45" x14ac:dyDescent="0.25">
      <c r="B23" s="18" t="s">
        <v>8</v>
      </c>
      <c r="C23" s="19">
        <v>367915.57699999999</v>
      </c>
      <c r="D23" s="19">
        <v>186762.95499999999</v>
      </c>
      <c r="E23" s="20">
        <f t="shared" ref="E23:E27" si="7">D23/C23*100</f>
        <v>50.762448418975204</v>
      </c>
      <c r="F23" s="19">
        <v>414348.14600000001</v>
      </c>
      <c r="G23" s="19">
        <v>175439.69399999999</v>
      </c>
      <c r="H23" s="20">
        <f t="shared" ref="H23:H27" si="8">G23/F23*100</f>
        <v>42.341131653090585</v>
      </c>
      <c r="I23" s="19">
        <f t="shared" si="6"/>
        <v>-11323.260999999999</v>
      </c>
      <c r="J23" s="19">
        <f t="shared" ref="J23:J27" si="9">G23/D23*100</f>
        <v>93.937094752007965</v>
      </c>
    </row>
    <row r="24" spans="2:10" ht="30" x14ac:dyDescent="0.25">
      <c r="B24" s="18" t="s">
        <v>19</v>
      </c>
      <c r="C24" s="19">
        <v>1665897.952</v>
      </c>
      <c r="D24" s="19">
        <v>1327194.1340000001</v>
      </c>
      <c r="E24" s="20">
        <f t="shared" si="7"/>
        <v>79.66839339748465</v>
      </c>
      <c r="F24" s="19">
        <v>1667749.9</v>
      </c>
      <c r="G24" s="19">
        <v>1217734.4879999999</v>
      </c>
      <c r="H24" s="20">
        <f t="shared" si="8"/>
        <v>73.016612862636052</v>
      </c>
      <c r="I24" s="19">
        <f t="shared" si="6"/>
        <v>-109459.64600000018</v>
      </c>
      <c r="J24" s="19">
        <f t="shared" si="9"/>
        <v>91.752552004573573</v>
      </c>
    </row>
    <row r="25" spans="2:10" x14ac:dyDescent="0.25">
      <c r="B25" s="22" t="s">
        <v>9</v>
      </c>
      <c r="C25" s="19">
        <v>23685.753000000001</v>
      </c>
      <c r="D25" s="19">
        <v>4794.3360000000002</v>
      </c>
      <c r="E25" s="20">
        <f t="shared" si="7"/>
        <v>20.241433742891772</v>
      </c>
      <c r="F25" s="19">
        <v>51389.5</v>
      </c>
      <c r="G25" s="19">
        <v>36533.625</v>
      </c>
      <c r="H25" s="20">
        <f t="shared" si="8"/>
        <v>71.091614045670809</v>
      </c>
      <c r="I25" s="19">
        <f t="shared" si="6"/>
        <v>31739.289000000001</v>
      </c>
      <c r="J25" s="19">
        <f t="shared" si="9"/>
        <v>762.01636681283912</v>
      </c>
    </row>
    <row r="26" spans="2:10" ht="30" x14ac:dyDescent="0.25">
      <c r="B26" s="30" t="s">
        <v>31</v>
      </c>
      <c r="C26" s="12">
        <v>0</v>
      </c>
      <c r="D26" s="12">
        <v>0</v>
      </c>
      <c r="E26" s="16"/>
      <c r="F26" s="12">
        <v>0</v>
      </c>
      <c r="G26" s="12">
        <v>48.524999999999999</v>
      </c>
      <c r="H26" s="16"/>
      <c r="I26" s="12">
        <f t="shared" si="6"/>
        <v>48.524999999999999</v>
      </c>
      <c r="J26" s="12"/>
    </row>
    <row r="27" spans="2:10" x14ac:dyDescent="0.25">
      <c r="B27" s="23" t="s">
        <v>10</v>
      </c>
      <c r="C27" s="12">
        <v>12368.886</v>
      </c>
      <c r="D27" s="12">
        <v>16942.986000000001</v>
      </c>
      <c r="E27" s="20">
        <f t="shared" si="7"/>
        <v>136.98069494698228</v>
      </c>
      <c r="F27" s="12">
        <v>4360.2439999999997</v>
      </c>
      <c r="G27" s="12">
        <v>11424.807000000001</v>
      </c>
      <c r="H27" s="16">
        <f t="shared" si="8"/>
        <v>262.02219417078499</v>
      </c>
      <c r="I27" s="12">
        <f t="shared" si="6"/>
        <v>-5518.1790000000001</v>
      </c>
      <c r="J27" s="19">
        <f t="shared" si="9"/>
        <v>67.430894412590561</v>
      </c>
    </row>
    <row r="28" spans="2:10" ht="60" x14ac:dyDescent="0.25">
      <c r="B28" s="24" t="s">
        <v>27</v>
      </c>
      <c r="C28" s="12">
        <v>0</v>
      </c>
      <c r="D28" s="12">
        <v>0</v>
      </c>
      <c r="E28" s="16" t="s">
        <v>26</v>
      </c>
      <c r="F28" s="12">
        <v>0</v>
      </c>
      <c r="G28" s="12">
        <v>0.66</v>
      </c>
      <c r="H28" s="16" t="s">
        <v>26</v>
      </c>
      <c r="I28" s="12">
        <f t="shared" si="6"/>
        <v>0.66</v>
      </c>
      <c r="J28" s="12"/>
    </row>
    <row r="29" spans="2:10" ht="45" x14ac:dyDescent="0.25">
      <c r="B29" s="24" t="s">
        <v>24</v>
      </c>
      <c r="C29" s="12">
        <v>0</v>
      </c>
      <c r="D29" s="12">
        <v>-329.483</v>
      </c>
      <c r="E29" s="16" t="s">
        <v>26</v>
      </c>
      <c r="F29" s="12">
        <v>0</v>
      </c>
      <c r="G29" s="12">
        <v>-3708.585</v>
      </c>
      <c r="H29" s="16" t="s">
        <v>26</v>
      </c>
      <c r="I29" s="12">
        <f t="shared" si="6"/>
        <v>-3379.1019999999999</v>
      </c>
      <c r="J29" s="12">
        <f t="shared" ref="J29" si="10">G29/D29*100</f>
        <v>1125.5770403935862</v>
      </c>
    </row>
    <row r="30" spans="2:10" s="25" customFormat="1" x14ac:dyDescent="0.25">
      <c r="C30" s="26"/>
      <c r="D30" s="26"/>
      <c r="F30" s="26"/>
      <c r="G30" s="26"/>
      <c r="I30" s="27"/>
      <c r="J30" s="27"/>
    </row>
    <row r="31" spans="2:10" x14ac:dyDescent="0.25">
      <c r="F31" s="26"/>
      <c r="G31" s="26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2021-07-05T06:08:56Z</cp:lastPrinted>
  <dcterms:created xsi:type="dcterms:W3CDTF">2015-05-06T07:14:08Z</dcterms:created>
  <dcterms:modified xsi:type="dcterms:W3CDTF">2021-10-11T09:44:45Z</dcterms:modified>
</cp:coreProperties>
</file>